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L43" i="1"/>
  <c r="H43" i="1"/>
  <c r="D43" i="1"/>
  <c r="K42" i="1"/>
  <c r="J42" i="1"/>
  <c r="G42" i="1"/>
  <c r="H42" i="1" s="1"/>
  <c r="F42" i="1"/>
  <c r="C42" i="1"/>
  <c r="B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L29" i="1" s="1"/>
  <c r="J29" i="1"/>
  <c r="G29" i="1"/>
  <c r="F29" i="1"/>
  <c r="C29" i="1"/>
  <c r="D29" i="1" s="1"/>
  <c r="B29" i="1"/>
  <c r="L28" i="1"/>
  <c r="H28" i="1"/>
  <c r="D28" i="1"/>
  <c r="L27" i="1"/>
  <c r="K27" i="1"/>
  <c r="J27" i="1"/>
  <c r="G27" i="1"/>
  <c r="F27" i="1"/>
  <c r="D27" i="1"/>
  <c r="C27" i="1"/>
  <c r="B27" i="1"/>
  <c r="L26" i="1"/>
  <c r="H26" i="1"/>
  <c r="D26" i="1"/>
  <c r="L25" i="1"/>
  <c r="H25" i="1"/>
  <c r="D25" i="1"/>
  <c r="L24" i="1"/>
  <c r="H24" i="1"/>
  <c r="D24" i="1"/>
  <c r="K23" i="1"/>
  <c r="L23" i="1" s="1"/>
  <c r="J23" i="1"/>
  <c r="G23" i="1"/>
  <c r="G22" i="1" s="1"/>
  <c r="F23" i="1"/>
  <c r="F22" i="1" s="1"/>
  <c r="C23" i="1"/>
  <c r="D23" i="1" s="1"/>
  <c r="B23" i="1"/>
  <c r="K22" i="1"/>
  <c r="J22" i="1"/>
  <c r="C22" i="1"/>
  <c r="B22" i="1"/>
  <c r="L21" i="1"/>
  <c r="H21" i="1"/>
  <c r="D21" i="1"/>
  <c r="K20" i="1"/>
  <c r="J20" i="1"/>
  <c r="H20" i="1"/>
  <c r="G20" i="1"/>
  <c r="F20" i="1"/>
  <c r="C20" i="1"/>
  <c r="B20" i="1"/>
  <c r="L19" i="1"/>
  <c r="H19" i="1"/>
  <c r="D19" i="1"/>
  <c r="K18" i="1"/>
  <c r="L18" i="1" s="1"/>
  <c r="J18" i="1"/>
  <c r="G18" i="1"/>
  <c r="F18" i="1"/>
  <c r="C18" i="1"/>
  <c r="D18" i="1" s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K8" i="1" s="1"/>
  <c r="J9" i="1"/>
  <c r="J8" i="1" s="1"/>
  <c r="J44" i="1" s="1"/>
  <c r="J45" i="1" s="1"/>
  <c r="G9" i="1"/>
  <c r="H9" i="1" s="1"/>
  <c r="F9" i="1"/>
  <c r="C9" i="1"/>
  <c r="C8" i="1" s="1"/>
  <c r="B9" i="1"/>
  <c r="B8" i="1" s="1"/>
  <c r="B44" i="1" s="1"/>
  <c r="B45" i="1" s="1"/>
  <c r="G8" i="1"/>
  <c r="F8" i="1"/>
  <c r="H22" i="1" l="1"/>
  <c r="G44" i="1"/>
  <c r="D8" i="1"/>
  <c r="C44" i="1"/>
  <c r="E8" i="1"/>
  <c r="M27" i="1"/>
  <c r="I29" i="1"/>
  <c r="E42" i="1"/>
  <c r="I27" i="1"/>
  <c r="I20" i="1"/>
  <c r="M22" i="1"/>
  <c r="E20" i="1"/>
  <c r="I18" i="1"/>
  <c r="E22" i="1"/>
  <c r="L8" i="1"/>
  <c r="K44" i="1"/>
  <c r="M8" i="1"/>
  <c r="M20" i="1"/>
  <c r="E27" i="1"/>
  <c r="F44" i="1"/>
  <c r="F45" i="1" s="1"/>
  <c r="M42" i="1"/>
  <c r="D20" i="1"/>
  <c r="L20" i="1"/>
  <c r="H27" i="1"/>
  <c r="H8" i="1"/>
  <c r="L9" i="1"/>
  <c r="H18" i="1"/>
  <c r="D22" i="1"/>
  <c r="L22" i="1"/>
  <c r="H23" i="1"/>
  <c r="H29" i="1"/>
  <c r="D42" i="1"/>
  <c r="L42" i="1"/>
  <c r="D9" i="1"/>
  <c r="E9" i="1"/>
  <c r="M9" i="1"/>
  <c r="I23" i="1"/>
  <c r="E36" i="1" l="1"/>
  <c r="E10" i="1"/>
  <c r="E29" i="1"/>
  <c r="E44" i="1"/>
  <c r="E43" i="1"/>
  <c r="E40" i="1"/>
  <c r="E32" i="1"/>
  <c r="E26" i="1"/>
  <c r="E14" i="1"/>
  <c r="E30" i="1"/>
  <c r="E24" i="1"/>
  <c r="E16" i="1"/>
  <c r="C45" i="1"/>
  <c r="E31" i="1"/>
  <c r="E25" i="1"/>
  <c r="D44" i="1"/>
  <c r="E39" i="1"/>
  <c r="E17" i="1"/>
  <c r="E41" i="1"/>
  <c r="E37" i="1"/>
  <c r="E33" i="1"/>
  <c r="E21" i="1"/>
  <c r="E15" i="1"/>
  <c r="E11" i="1"/>
  <c r="E34" i="1"/>
  <c r="E12" i="1"/>
  <c r="E35" i="1"/>
  <c r="E28" i="1"/>
  <c r="E23" i="1"/>
  <c r="E38" i="1"/>
  <c r="E19" i="1"/>
  <c r="E13" i="1"/>
  <c r="E18" i="1"/>
  <c r="I21" i="1"/>
  <c r="I15" i="1"/>
  <c r="I42" i="1"/>
  <c r="I14" i="1"/>
  <c r="I41" i="1"/>
  <c r="I37" i="1"/>
  <c r="I33" i="1"/>
  <c r="I11" i="1"/>
  <c r="I36" i="1"/>
  <c r="I10" i="1"/>
  <c r="I43" i="1"/>
  <c r="I9" i="1"/>
  <c r="G45" i="1"/>
  <c r="I38" i="1"/>
  <c r="I34" i="1"/>
  <c r="I30" i="1"/>
  <c r="I24" i="1"/>
  <c r="I19" i="1"/>
  <c r="I16" i="1"/>
  <c r="I12" i="1"/>
  <c r="I17" i="1"/>
  <c r="I44" i="1"/>
  <c r="I39" i="1"/>
  <c r="I35" i="1"/>
  <c r="I31" i="1"/>
  <c r="I28" i="1"/>
  <c r="I25" i="1"/>
  <c r="I13" i="1"/>
  <c r="H44" i="1"/>
  <c r="I40" i="1"/>
  <c r="I32" i="1"/>
  <c r="I26" i="1"/>
  <c r="M30" i="1"/>
  <c r="M24" i="1"/>
  <c r="M16" i="1"/>
  <c r="M12" i="1"/>
  <c r="M36" i="1"/>
  <c r="M32" i="1"/>
  <c r="M14" i="1"/>
  <c r="M44" i="1"/>
  <c r="M38" i="1"/>
  <c r="M34" i="1"/>
  <c r="M19" i="1"/>
  <c r="M43" i="1"/>
  <c r="M18" i="1"/>
  <c r="L44" i="1"/>
  <c r="M10" i="1"/>
  <c r="M33" i="1"/>
  <c r="M39" i="1"/>
  <c r="M35" i="1"/>
  <c r="M31" i="1"/>
  <c r="M28" i="1"/>
  <c r="M25" i="1"/>
  <c r="M17" i="1"/>
  <c r="M13" i="1"/>
  <c r="M26" i="1"/>
  <c r="M41" i="1"/>
  <c r="M15" i="1"/>
  <c r="M40" i="1"/>
  <c r="K45" i="1"/>
  <c r="M37" i="1"/>
  <c r="M29" i="1"/>
  <c r="M23" i="1"/>
  <c r="M21" i="1"/>
  <c r="M11" i="1"/>
  <c r="I8" i="1"/>
  <c r="I22" i="1"/>
  <c r="E45" i="1" l="1"/>
  <c r="D45" i="1"/>
  <c r="I45" i="1"/>
  <c r="H45" i="1"/>
  <c r="M45" i="1"/>
  <c r="L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<sst xmlns="http://schemas.openxmlformats.org/spreadsheetml/2006/main" count="55" uniqueCount="53">
  <si>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</si>
  <si>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</si>
  <si>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</si>
  <si>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</si>
  <si>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</si>
  <si>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</si>
  <si>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</si>
  <si>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</si>
  <si>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</si>
  <si>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</si>
  <si>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</si>
  <si>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</si>
  <si>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</si>
  <si>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</si>
  <si>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</si>
  <si>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</si>
  <si>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</si>
  <si>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</si>
  <si>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</si>
  <si>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</si>
  <si>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</si>
  <si>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</si>
  <si>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</si>
  <si>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</si>
  <si>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</si>
  <si>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</si>
  <si>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</si>
  <si>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</si>
  <si>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</si>
  <si>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</si>
  <si>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</si>
  <si>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</si>
  <si>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</si>
  <si>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</si>
  <si>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</si>
  <si>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</si>
  <si>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</si>
  <si>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</si>
  <si>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</si>
  <si>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</si>
  <si>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</si>
  <si>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</si>
  <si>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</si>
  <si>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2021 - 2022</t>
  </si>
  <si>
    <t>2022 - 2023</t>
  </si>
  <si>
    <t>Change  ('23/'22)</t>
  </si>
  <si>
    <t xml:space="preserve"> Share 
(23)  (%)</t>
  </si>
  <si>
    <t>Change    ('23/'22)</t>
  </si>
  <si>
    <t xml:space="preserve"> Share
(23)  (%)</t>
  </si>
  <si>
    <t>1 - 31 AUGOST EXPORT FIGURES</t>
  </si>
  <si>
    <t>1 - 31 AUGOST</t>
  </si>
  <si>
    <t>1st JANUARY  -  31th AUGOST</t>
  </si>
  <si>
    <t>For January-Augost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</si>
</sst>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0" fontId="50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60" zoomScaleNormal="60" workbookViewId="0">
      <pane xSplit="1" ySplit="7" topLeftCell="B38" activePane="bottomRight" state="frozen"/>
      <selection activeCell="B16" sqref="B16"/>
      <selection pane="topRight" activeCell="B16" sqref="B16"/>
      <selection pane="bottomLeft" activeCell="B16" sqref="B16"/>
      <selection pane="bottomRight" activeCell="A54" sqref="A54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9"/>
      <c r="B1" s="37" t="s">
        <v>49</v>
      </c>
      <c r="C1" s="37"/>
      <c r="D1" s="37"/>
      <c r="E1" s="37"/>
      <c r="F1" s="37"/>
      <c r="G1" s="37"/>
      <c r="H1" s="37"/>
      <c r="I1" s="37"/>
      <c r="J1" s="37"/>
      <c r="K1" s="13"/>
      <c r="L1" s="13"/>
      <c r="M1" s="13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50</v>
      </c>
      <c r="C6" s="33"/>
      <c r="D6" s="33"/>
      <c r="E6" s="33"/>
      <c r="F6" s="33" t="s">
        <v>51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20">
        <v>2022</v>
      </c>
      <c r="C7" s="21">
        <v>2023</v>
      </c>
      <c r="D7" s="22" t="s">
        <v>45</v>
      </c>
      <c r="E7" s="22" t="s">
        <v>46</v>
      </c>
      <c r="F7" s="20">
        <v>2022</v>
      </c>
      <c r="G7" s="21">
        <v>2023</v>
      </c>
      <c r="H7" s="22" t="s">
        <v>47</v>
      </c>
      <c r="I7" s="22" t="s">
        <v>48</v>
      </c>
      <c r="J7" s="20" t="s">
        <v>43</v>
      </c>
      <c r="K7" s="20" t="s">
        <v>44</v>
      </c>
      <c r="L7" s="22" t="s">
        <v>47</v>
      </c>
      <c r="M7" s="22" t="s">
        <v>46</v>
      </c>
    </row>
    <row r="8" spans="1:13" ht="16.5" x14ac:dyDescent="0.35">
      <c r="A8" s="10" t="s">
        <v>28</v>
      </c>
      <c r="B8" s="23">
        <f>B9+B18+B20</f>
        <v>2759812.8862800002</v>
      </c>
      <c r="C8" s="23">
        <f>C9+C18+C20</f>
        <v>2854239.6923200004</v>
      </c>
      <c r="D8" s="24">
        <f t="shared" ref="D8:D46" si="0">(C8-B8)/B8*100</f>
        <v>3.421493047931945</v>
      </c>
      <c r="E8" s="24">
        <f>C8/C$44*100</f>
        <v>15.382450743496445</v>
      </c>
      <c r="F8" s="23">
        <f>F9+F18+F20</f>
        <v>21467355.279919997</v>
      </c>
      <c r="G8" s="23">
        <f>G9+G18+G20</f>
        <v>22526819.687710002</v>
      </c>
      <c r="H8" s="24">
        <f t="shared" ref="H8:H46" si="1">(G8-F8)/F8*100</f>
        <v>4.9352348902568375</v>
      </c>
      <c r="I8" s="24">
        <f t="shared" ref="I8:I44" si="2">G8/G$44*100</f>
        <v>15.665239725808283</v>
      </c>
      <c r="J8" s="23">
        <f>J9+J18+J20</f>
        <v>33248431.933360003</v>
      </c>
      <c r="K8" s="23">
        <f>K9+K18+K20</f>
        <v>35275649.868179999</v>
      </c>
      <c r="L8" s="24">
        <f t="shared" ref="L8:L46" si="3">(K8-J8)/J8*100</f>
        <v>6.0971835871332498</v>
      </c>
      <c r="M8" s="24">
        <f t="shared" ref="M8:M44" si="4">K8/K$44*100</f>
        <v>15.933881860590922</v>
      </c>
    </row>
    <row r="9" spans="1:13" ht="15.5" x14ac:dyDescent="0.35">
      <c r="A9" s="5" t="s">
        <v>29</v>
      </c>
      <c r="B9" s="23">
        <f>B10+B11+B12+B13+B14+B15+B16+B17</f>
        <v>1705996.2162200003</v>
      </c>
      <c r="C9" s="23">
        <f>C10+C11+C12+C13+C14+C15+C16+C17</f>
        <v>1880743.1207900001</v>
      </c>
      <c r="D9" s="24">
        <f t="shared" si="0"/>
        <v>10.243100360280339</v>
      </c>
      <c r="E9" s="24">
        <f t="shared" ref="E9:E44" si="5">C9/C$44*100</f>
        <v>10.135952665281081</v>
      </c>
      <c r="F9" s="23">
        <f>F10+F11+F12+F13+F14+F15+F16+F17</f>
        <v>13320527.956969999</v>
      </c>
      <c r="G9" s="23">
        <f>G10+G11+G12+G13+G14+G15+G16+G17</f>
        <v>14972670.804470001</v>
      </c>
      <c r="H9" s="24">
        <f t="shared" si="1"/>
        <v>12.402983221363341</v>
      </c>
      <c r="I9" s="24">
        <f t="shared" si="2"/>
        <v>10.41205464149906</v>
      </c>
      <c r="J9" s="23">
        <f>J10+J11+J12+J13+J14+J15+J16+J17</f>
        <v>21113279.511580002</v>
      </c>
      <c r="K9" s="23">
        <f>K10+K11+K12+K13+K14+K15+K16+K17</f>
        <v>23369016.293729998</v>
      </c>
      <c r="L9" s="24">
        <f t="shared" si="3"/>
        <v>10.683971577758882</v>
      </c>
      <c r="M9" s="24">
        <f t="shared" si="4"/>
        <v>10.555699078938883</v>
      </c>
    </row>
    <row r="10" spans="1:13" ht="14" x14ac:dyDescent="0.3">
      <c r="A10" s="6" t="s">
        <v>5</v>
      </c>
      <c r="B10" s="25">
        <v>993087.55908000004</v>
      </c>
      <c r="C10" s="25">
        <v>1158612.9820099999</v>
      </c>
      <c r="D10" s="26">
        <f t="shared" si="0"/>
        <v>16.667757179774082</v>
      </c>
      <c r="E10" s="26">
        <f t="shared" si="5"/>
        <v>6.2441522253717663</v>
      </c>
      <c r="F10" s="25">
        <v>7218287.9474999998</v>
      </c>
      <c r="G10" s="25">
        <v>8019315.3702699998</v>
      </c>
      <c r="H10" s="26">
        <f t="shared" si="1"/>
        <v>11.097194079760007</v>
      </c>
      <c r="I10" s="26">
        <f t="shared" si="2"/>
        <v>5.5766637036951883</v>
      </c>
      <c r="J10" s="25">
        <v>10800604.000019999</v>
      </c>
      <c r="K10" s="25">
        <v>12263126.171180001</v>
      </c>
      <c r="L10" s="26">
        <f t="shared" si="3"/>
        <v>13.541114655784927</v>
      </c>
      <c r="M10" s="26">
        <f t="shared" si="4"/>
        <v>5.5392091820641536</v>
      </c>
    </row>
    <row r="11" spans="1:13" ht="14" x14ac:dyDescent="0.3">
      <c r="A11" s="6" t="s">
        <v>4</v>
      </c>
      <c r="B11" s="25">
        <v>154822.78200000001</v>
      </c>
      <c r="C11" s="25">
        <v>157798.89626000001</v>
      </c>
      <c r="D11" s="26">
        <f t="shared" si="0"/>
        <v>1.9222715297804183</v>
      </c>
      <c r="E11" s="26">
        <f t="shared" si="5"/>
        <v>0.85043094160201926</v>
      </c>
      <c r="F11" s="25">
        <v>1765764.2718</v>
      </c>
      <c r="G11" s="25">
        <v>2050709.9725299999</v>
      </c>
      <c r="H11" s="26">
        <f t="shared" si="1"/>
        <v>16.137244664007699</v>
      </c>
      <c r="I11" s="26">
        <f t="shared" si="2"/>
        <v>1.4260718456105275</v>
      </c>
      <c r="J11" s="25">
        <v>3060849.7552299998</v>
      </c>
      <c r="K11" s="25">
        <v>3236917.9224899998</v>
      </c>
      <c r="L11" s="26">
        <f t="shared" si="3"/>
        <v>5.7522642840981204</v>
      </c>
      <c r="M11" s="26">
        <f t="shared" si="4"/>
        <v>1.4621039714964745</v>
      </c>
    </row>
    <row r="12" spans="1:13" ht="14" x14ac:dyDescent="0.3">
      <c r="A12" s="6" t="s">
        <v>2</v>
      </c>
      <c r="B12" s="25">
        <v>235788.68835000001</v>
      </c>
      <c r="C12" s="25">
        <v>222874.06844999999</v>
      </c>
      <c r="D12" s="26">
        <f t="shared" si="0"/>
        <v>-5.4772007895602766</v>
      </c>
      <c r="E12" s="26">
        <f t="shared" si="5"/>
        <v>1.2011427733835935</v>
      </c>
      <c r="F12" s="25">
        <v>1548647.2352199999</v>
      </c>
      <c r="G12" s="25">
        <v>1482001.9007900001</v>
      </c>
      <c r="H12" s="26">
        <f t="shared" si="1"/>
        <v>-4.3034548420274819</v>
      </c>
      <c r="I12" s="26">
        <f t="shared" si="2"/>
        <v>1.0305899976926101</v>
      </c>
      <c r="J12" s="25">
        <v>2308522.99413</v>
      </c>
      <c r="K12" s="25">
        <v>2457936.9822399998</v>
      </c>
      <c r="L12" s="26">
        <f t="shared" si="3"/>
        <v>6.4722763641480903</v>
      </c>
      <c r="M12" s="26">
        <f t="shared" si="4"/>
        <v>1.1102411335337978</v>
      </c>
    </row>
    <row r="13" spans="1:13" ht="14" x14ac:dyDescent="0.3">
      <c r="A13" s="6" t="s">
        <v>3</v>
      </c>
      <c r="B13" s="25">
        <v>105840.06853</v>
      </c>
      <c r="C13" s="25">
        <v>116027.86864</v>
      </c>
      <c r="D13" s="26">
        <f t="shared" si="0"/>
        <v>9.6256552471073835</v>
      </c>
      <c r="E13" s="26">
        <f t="shared" si="5"/>
        <v>0.6253129262514564</v>
      </c>
      <c r="F13" s="25">
        <v>933148.38619999995</v>
      </c>
      <c r="G13" s="25">
        <v>941352.14755999995</v>
      </c>
      <c r="H13" s="26">
        <f t="shared" si="1"/>
        <v>0.87914864145108296</v>
      </c>
      <c r="I13" s="26">
        <f t="shared" si="2"/>
        <v>0.65462001571296502</v>
      </c>
      <c r="J13" s="25">
        <v>1633176.3375899999</v>
      </c>
      <c r="K13" s="25">
        <v>1577873.59662</v>
      </c>
      <c r="L13" s="26">
        <f t="shared" si="3"/>
        <v>-3.3862075819447357</v>
      </c>
      <c r="M13" s="26">
        <f t="shared" si="4"/>
        <v>0.71271972517698434</v>
      </c>
    </row>
    <row r="14" spans="1:13" ht="14" x14ac:dyDescent="0.3">
      <c r="A14" s="6" t="s">
        <v>0</v>
      </c>
      <c r="B14" s="25">
        <v>90782.418600000005</v>
      </c>
      <c r="C14" s="25">
        <v>92132.327980000002</v>
      </c>
      <c r="D14" s="26">
        <f t="shared" si="0"/>
        <v>1.4869722583046463</v>
      </c>
      <c r="E14" s="26">
        <f t="shared" si="5"/>
        <v>0.49653187882201133</v>
      </c>
      <c r="F14" s="25">
        <v>1007773.80183</v>
      </c>
      <c r="G14" s="25">
        <v>1059596.9132399999</v>
      </c>
      <c r="H14" s="26">
        <f t="shared" si="1"/>
        <v>5.1423356427697522</v>
      </c>
      <c r="I14" s="26">
        <f t="shared" si="2"/>
        <v>0.73684789458704358</v>
      </c>
      <c r="J14" s="25">
        <v>1984560.33568</v>
      </c>
      <c r="K14" s="25">
        <v>1798876.29208</v>
      </c>
      <c r="L14" s="26">
        <f t="shared" si="3"/>
        <v>-9.3564322667154496</v>
      </c>
      <c r="M14" s="26">
        <f t="shared" si="4"/>
        <v>0.81254583337033792</v>
      </c>
    </row>
    <row r="15" spans="1:13" ht="14" x14ac:dyDescent="0.3">
      <c r="A15" s="6" t="s">
        <v>1</v>
      </c>
      <c r="B15" s="25">
        <v>29110.841799999998</v>
      </c>
      <c r="C15" s="25">
        <v>42575.980689999997</v>
      </c>
      <c r="D15" s="26">
        <f t="shared" si="0"/>
        <v>46.254721806086692</v>
      </c>
      <c r="E15" s="26">
        <f t="shared" si="5"/>
        <v>0.22945617622171116</v>
      </c>
      <c r="F15" s="25">
        <v>245811.61045000001</v>
      </c>
      <c r="G15" s="25">
        <v>688773.83343</v>
      </c>
      <c r="H15" s="26">
        <f t="shared" si="1"/>
        <v>180.2039464975158</v>
      </c>
      <c r="I15" s="26">
        <f t="shared" si="2"/>
        <v>0.47897605463728676</v>
      </c>
      <c r="J15" s="25">
        <v>371187.19484000001</v>
      </c>
      <c r="K15" s="25">
        <v>938424.94368000003</v>
      </c>
      <c r="L15" s="26">
        <f t="shared" si="3"/>
        <v>152.81716522697059</v>
      </c>
      <c r="M15" s="26">
        <f t="shared" si="4"/>
        <v>0.42388311040349597</v>
      </c>
    </row>
    <row r="16" spans="1:13" ht="14" x14ac:dyDescent="0.3">
      <c r="A16" s="6" t="s">
        <v>6</v>
      </c>
      <c r="B16" s="25">
        <v>88413.106140000004</v>
      </c>
      <c r="C16" s="25">
        <v>83291.91502</v>
      </c>
      <c r="D16" s="26">
        <f t="shared" si="0"/>
        <v>-5.792343854417604</v>
      </c>
      <c r="E16" s="26">
        <f t="shared" si="5"/>
        <v>0.44888794153276651</v>
      </c>
      <c r="F16" s="25">
        <v>502875.43258999998</v>
      </c>
      <c r="G16" s="25">
        <v>631061.65011000005</v>
      </c>
      <c r="H16" s="26">
        <f t="shared" si="1"/>
        <v>25.490650211284375</v>
      </c>
      <c r="I16" s="26">
        <f t="shared" si="2"/>
        <v>0.43884277353765466</v>
      </c>
      <c r="J16" s="25">
        <v>815648.73763999995</v>
      </c>
      <c r="K16" s="25">
        <v>957057.37470000004</v>
      </c>
      <c r="L16" s="26">
        <f t="shared" si="3"/>
        <v>17.336952849231668</v>
      </c>
      <c r="M16" s="26">
        <f t="shared" si="4"/>
        <v>0.43229931126039622</v>
      </c>
    </row>
    <row r="17" spans="1:13" ht="14" x14ac:dyDescent="0.3">
      <c r="A17" s="6" t="s">
        <v>7</v>
      </c>
      <c r="B17" s="25">
        <v>8150.7517200000002</v>
      </c>
      <c r="C17" s="25">
        <v>7429.0817399999996</v>
      </c>
      <c r="D17" s="26">
        <f t="shared" si="0"/>
        <v>-8.8540297237762076</v>
      </c>
      <c r="E17" s="26">
        <f t="shared" si="5"/>
        <v>4.0037802095755713E-2</v>
      </c>
      <c r="F17" s="25">
        <v>98219.271380000006</v>
      </c>
      <c r="G17" s="25">
        <v>99859.016539999997</v>
      </c>
      <c r="H17" s="26">
        <f t="shared" si="1"/>
        <v>1.6694739606202027</v>
      </c>
      <c r="I17" s="26">
        <f t="shared" si="2"/>
        <v>6.9442356025782054E-2</v>
      </c>
      <c r="J17" s="25">
        <v>138730.15645000001</v>
      </c>
      <c r="K17" s="25">
        <v>138803.01074</v>
      </c>
      <c r="L17" s="26">
        <f t="shared" si="3"/>
        <v>5.2515106927199302E-2</v>
      </c>
      <c r="M17" s="26">
        <f t="shared" si="4"/>
        <v>6.269681163324238E-2</v>
      </c>
    </row>
    <row r="18" spans="1:13" ht="15.5" x14ac:dyDescent="0.35">
      <c r="A18" s="5" t="s">
        <v>30</v>
      </c>
      <c r="B18" s="23">
        <f>B19</f>
        <v>323036.57241000002</v>
      </c>
      <c r="C18" s="23">
        <f>C19</f>
        <v>294517.99297000002</v>
      </c>
      <c r="D18" s="24">
        <f t="shared" si="0"/>
        <v>-8.8282819580576923</v>
      </c>
      <c r="E18" s="24">
        <f t="shared" si="5"/>
        <v>1.5872558048031429</v>
      </c>
      <c r="F18" s="23">
        <f>F19</f>
        <v>2691666.33085</v>
      </c>
      <c r="G18" s="23">
        <f>G19</f>
        <v>2288646.3868</v>
      </c>
      <c r="H18" s="24">
        <f t="shared" si="1"/>
        <v>-14.97287904636867</v>
      </c>
      <c r="I18" s="24">
        <f t="shared" si="2"/>
        <v>1.5915337714709412</v>
      </c>
      <c r="J18" s="23">
        <f>J19</f>
        <v>4008492.9758899999</v>
      </c>
      <c r="K18" s="23">
        <f>K19</f>
        <v>3660560.5717500001</v>
      </c>
      <c r="L18" s="24">
        <f t="shared" si="3"/>
        <v>-8.6798805993354371</v>
      </c>
      <c r="M18" s="24">
        <f t="shared" si="4"/>
        <v>1.6534618047225491</v>
      </c>
    </row>
    <row r="19" spans="1:13" ht="14" x14ac:dyDescent="0.3">
      <c r="A19" s="6" t="s">
        <v>8</v>
      </c>
      <c r="B19" s="25">
        <v>323036.57241000002</v>
      </c>
      <c r="C19" s="25">
        <v>294517.99297000002</v>
      </c>
      <c r="D19" s="26">
        <f t="shared" si="0"/>
        <v>-8.8282819580576923</v>
      </c>
      <c r="E19" s="26">
        <f t="shared" si="5"/>
        <v>1.5872558048031429</v>
      </c>
      <c r="F19" s="25">
        <v>2691666.33085</v>
      </c>
      <c r="G19" s="25">
        <v>2288646.3868</v>
      </c>
      <c r="H19" s="26">
        <f t="shared" si="1"/>
        <v>-14.97287904636867</v>
      </c>
      <c r="I19" s="26">
        <f t="shared" si="2"/>
        <v>1.5915337714709412</v>
      </c>
      <c r="J19" s="25">
        <v>4008492.9758899999</v>
      </c>
      <c r="K19" s="25">
        <v>3660560.5717500001</v>
      </c>
      <c r="L19" s="26">
        <f t="shared" si="3"/>
        <v>-8.6798805993354371</v>
      </c>
      <c r="M19" s="26">
        <f t="shared" si="4"/>
        <v>1.6534618047225491</v>
      </c>
    </row>
    <row r="20" spans="1:13" ht="15.5" x14ac:dyDescent="0.35">
      <c r="A20" s="5" t="s">
        <v>31</v>
      </c>
      <c r="B20" s="23">
        <f>B21</f>
        <v>730780.09765000001</v>
      </c>
      <c r="C20" s="23">
        <f>C21</f>
        <v>678978.57856000005</v>
      </c>
      <c r="D20" s="24">
        <f t="shared" si="0"/>
        <v>-7.088523518440125</v>
      </c>
      <c r="E20" s="24">
        <f t="shared" si="5"/>
        <v>3.6592422734122194</v>
      </c>
      <c r="F20" s="23">
        <f>F21</f>
        <v>5455160.9921000004</v>
      </c>
      <c r="G20" s="23">
        <f>G21</f>
        <v>5265502.4964399999</v>
      </c>
      <c r="H20" s="24">
        <f t="shared" si="1"/>
        <v>-3.4766800821214661</v>
      </c>
      <c r="I20" s="24">
        <f t="shared" si="2"/>
        <v>3.6616513128382815</v>
      </c>
      <c r="J20" s="23">
        <f>J21</f>
        <v>8126659.4458900001</v>
      </c>
      <c r="K20" s="23">
        <f>K21</f>
        <v>8246073.0027000001</v>
      </c>
      <c r="L20" s="24">
        <f t="shared" si="3"/>
        <v>1.4694052040090413</v>
      </c>
      <c r="M20" s="24">
        <f t="shared" si="4"/>
        <v>3.7247209769294902</v>
      </c>
    </row>
    <row r="21" spans="1:13" ht="14" x14ac:dyDescent="0.3">
      <c r="A21" s="6" t="s">
        <v>9</v>
      </c>
      <c r="B21" s="25">
        <v>730780.09765000001</v>
      </c>
      <c r="C21" s="25">
        <v>678978.57856000005</v>
      </c>
      <c r="D21" s="26">
        <f t="shared" si="0"/>
        <v>-7.088523518440125</v>
      </c>
      <c r="E21" s="26">
        <f t="shared" si="5"/>
        <v>3.6592422734122194</v>
      </c>
      <c r="F21" s="25">
        <v>5455160.9921000004</v>
      </c>
      <c r="G21" s="25">
        <v>5265502.4964399999</v>
      </c>
      <c r="H21" s="26">
        <f t="shared" si="1"/>
        <v>-3.4766800821214661</v>
      </c>
      <c r="I21" s="26">
        <f t="shared" si="2"/>
        <v>3.6616513128382815</v>
      </c>
      <c r="J21" s="25">
        <v>8126659.4458900001</v>
      </c>
      <c r="K21" s="25">
        <v>8246073.0027000001</v>
      </c>
      <c r="L21" s="26">
        <f t="shared" si="3"/>
        <v>1.4694052040090413</v>
      </c>
      <c r="M21" s="26">
        <f t="shared" si="4"/>
        <v>3.7247209769294902</v>
      </c>
    </row>
    <row r="22" spans="1:13" ht="16.5" x14ac:dyDescent="0.35">
      <c r="A22" s="10" t="s">
        <v>32</v>
      </c>
      <c r="B22" s="23">
        <f>B23+B27+B29</f>
        <v>15249781.662280003</v>
      </c>
      <c r="C22" s="23">
        <f>C23+C27+C29</f>
        <v>15204178.61403</v>
      </c>
      <c r="D22" s="24">
        <f t="shared" si="0"/>
        <v>-0.29904066340045327</v>
      </c>
      <c r="E22" s="24">
        <f t="shared" si="5"/>
        <v>81.940395284579893</v>
      </c>
      <c r="F22" s="23">
        <f>F23+F27+F29</f>
        <v>122905816.8612</v>
      </c>
      <c r="G22" s="23">
        <f>G23+G27+G29</f>
        <v>117499749.58311003</v>
      </c>
      <c r="H22" s="24">
        <f t="shared" si="1"/>
        <v>-4.398544687429359</v>
      </c>
      <c r="I22" s="24">
        <f t="shared" si="2"/>
        <v>81.709791726440358</v>
      </c>
      <c r="J22" s="23">
        <f>J23+J27+J29</f>
        <v>187509672.48861998</v>
      </c>
      <c r="K22" s="23">
        <f>K23+K27+K29</f>
        <v>180318688.3039</v>
      </c>
      <c r="L22" s="24">
        <f t="shared" si="3"/>
        <v>-3.8349937308734852</v>
      </c>
      <c r="M22" s="24">
        <f t="shared" si="4"/>
        <v>81.449291152046982</v>
      </c>
    </row>
    <row r="23" spans="1:13" ht="15.5" x14ac:dyDescent="0.35">
      <c r="A23" s="5" t="s">
        <v>33</v>
      </c>
      <c r="B23" s="23">
        <f>B24+B25+B26</f>
        <v>1249588.4993400001</v>
      </c>
      <c r="C23" s="23">
        <f>C24+C25+C26</f>
        <v>1185959.8539100001</v>
      </c>
      <c r="D23" s="24">
        <f>(C23-B23)/B23*100</f>
        <v>-5.0919679129254964</v>
      </c>
      <c r="E23" s="24">
        <f t="shared" si="5"/>
        <v>6.3915336492663153</v>
      </c>
      <c r="F23" s="23">
        <f>F24+F25+F26</f>
        <v>10003885.413419999</v>
      </c>
      <c r="G23" s="23">
        <f>G24+G25+G26</f>
        <v>9317592.9138200004</v>
      </c>
      <c r="H23" s="24">
        <f t="shared" si="1"/>
        <v>-6.860259501566782</v>
      </c>
      <c r="I23" s="24">
        <f t="shared" si="2"/>
        <v>6.4794910549275508</v>
      </c>
      <c r="J23" s="23">
        <f>J24+J25+J26</f>
        <v>15480501.850510001</v>
      </c>
      <c r="K23" s="23">
        <f>K24+K25+K26</f>
        <v>14475703.635310002</v>
      </c>
      <c r="L23" s="24">
        <f t="shared" si="3"/>
        <v>-6.4907341176855757</v>
      </c>
      <c r="M23" s="24">
        <f t="shared" si="4"/>
        <v>6.5386223198120321</v>
      </c>
    </row>
    <row r="24" spans="1:13" ht="14" x14ac:dyDescent="0.3">
      <c r="A24" s="6" t="s">
        <v>10</v>
      </c>
      <c r="B24" s="25">
        <v>834419.86109999998</v>
      </c>
      <c r="C24" s="25">
        <v>782741.39254000003</v>
      </c>
      <c r="D24" s="26">
        <f t="shared" si="0"/>
        <v>-6.1933411426560721</v>
      </c>
      <c r="E24" s="26">
        <f t="shared" si="5"/>
        <v>4.218454724752128</v>
      </c>
      <c r="F24" s="25">
        <v>6946283.3812999995</v>
      </c>
      <c r="G24" s="25">
        <v>6287924.6272</v>
      </c>
      <c r="H24" s="26">
        <f t="shared" si="1"/>
        <v>-9.4778562572376295</v>
      </c>
      <c r="I24" s="26">
        <f t="shared" si="2"/>
        <v>4.3726477162970987</v>
      </c>
      <c r="J24" s="25">
        <v>10674188.209620001</v>
      </c>
      <c r="K24" s="25">
        <v>9693737.6331799999</v>
      </c>
      <c r="L24" s="26">
        <f t="shared" si="3"/>
        <v>-9.1852472261673253</v>
      </c>
      <c r="M24" s="26">
        <f t="shared" si="4"/>
        <v>4.3786257889463363</v>
      </c>
    </row>
    <row r="25" spans="1:13" ht="14" x14ac:dyDescent="0.3">
      <c r="A25" s="6" t="s">
        <v>11</v>
      </c>
      <c r="B25" s="25">
        <v>190885.04905999999</v>
      </c>
      <c r="C25" s="25">
        <v>168797.20348</v>
      </c>
      <c r="D25" s="26">
        <f t="shared" si="0"/>
        <v>-11.571281087109774</v>
      </c>
      <c r="E25" s="26">
        <f t="shared" si="5"/>
        <v>0.90970449158757649</v>
      </c>
      <c r="F25" s="25">
        <v>1323306.25544</v>
      </c>
      <c r="G25" s="25">
        <v>1328868.98869</v>
      </c>
      <c r="H25" s="26">
        <f t="shared" si="1"/>
        <v>0.42036627780849084</v>
      </c>
      <c r="I25" s="26">
        <f t="shared" si="2"/>
        <v>0.92410076347254921</v>
      </c>
      <c r="J25" s="25">
        <v>1960989.2415199999</v>
      </c>
      <c r="K25" s="25">
        <v>2062080.78525</v>
      </c>
      <c r="L25" s="26">
        <f t="shared" si="3"/>
        <v>5.1551299512302302</v>
      </c>
      <c r="M25" s="26">
        <f t="shared" si="4"/>
        <v>0.93143433903981177</v>
      </c>
    </row>
    <row r="26" spans="1:13" ht="14" x14ac:dyDescent="0.3">
      <c r="A26" s="6" t="s">
        <v>12</v>
      </c>
      <c r="B26" s="25">
        <v>224283.58918000001</v>
      </c>
      <c r="C26" s="25">
        <v>234421.25789000001</v>
      </c>
      <c r="D26" s="26">
        <f t="shared" si="0"/>
        <v>4.5200225068022952</v>
      </c>
      <c r="E26" s="26">
        <f t="shared" si="5"/>
        <v>1.2633744329266099</v>
      </c>
      <c r="F26" s="25">
        <v>1734295.7766799999</v>
      </c>
      <c r="G26" s="25">
        <v>1700799.2979299999</v>
      </c>
      <c r="H26" s="26">
        <f t="shared" si="1"/>
        <v>-1.9314167283577803</v>
      </c>
      <c r="I26" s="26">
        <f t="shared" si="2"/>
        <v>1.1827425751579028</v>
      </c>
      <c r="J26" s="25">
        <v>2845324.3993700002</v>
      </c>
      <c r="K26" s="25">
        <v>2719885.2168800002</v>
      </c>
      <c r="L26" s="26">
        <f t="shared" si="3"/>
        <v>-4.4086074163555571</v>
      </c>
      <c r="M26" s="26">
        <f t="shared" si="4"/>
        <v>1.2285621918258831</v>
      </c>
    </row>
    <row r="27" spans="1:13" ht="15.5" x14ac:dyDescent="0.35">
      <c r="A27" s="5" t="s">
        <v>34</v>
      </c>
      <c r="B27" s="23">
        <f>B28</f>
        <v>2921050.7971100002</v>
      </c>
      <c r="C27" s="23">
        <f>C28</f>
        <v>2665453.7861799998</v>
      </c>
      <c r="D27" s="24">
        <f t="shared" si="0"/>
        <v>-8.7501734370001483</v>
      </c>
      <c r="E27" s="24">
        <f t="shared" si="5"/>
        <v>14.365020458969616</v>
      </c>
      <c r="F27" s="23">
        <f>F28</f>
        <v>22687734.059009999</v>
      </c>
      <c r="G27" s="23">
        <f>G28</f>
        <v>19470715.003079999</v>
      </c>
      <c r="H27" s="24">
        <f t="shared" si="1"/>
        <v>-14.179552032665081</v>
      </c>
      <c r="I27" s="24">
        <f t="shared" si="2"/>
        <v>13.540012411185891</v>
      </c>
      <c r="J27" s="23">
        <f>J28</f>
        <v>32121177.9417</v>
      </c>
      <c r="K27" s="23">
        <f>K28</f>
        <v>30305165.68324</v>
      </c>
      <c r="L27" s="24">
        <f t="shared" si="3"/>
        <v>-5.6536290846994026</v>
      </c>
      <c r="M27" s="24">
        <f t="shared" si="4"/>
        <v>13.688732356932586</v>
      </c>
    </row>
    <row r="28" spans="1:13" ht="14" x14ac:dyDescent="0.3">
      <c r="A28" s="6" t="s">
        <v>13</v>
      </c>
      <c r="B28" s="25">
        <v>2921050.7971100002</v>
      </c>
      <c r="C28" s="25">
        <v>2665453.7861799998</v>
      </c>
      <c r="D28" s="26">
        <f t="shared" si="0"/>
        <v>-8.7501734370001483</v>
      </c>
      <c r="E28" s="26">
        <f t="shared" si="5"/>
        <v>14.365020458969616</v>
      </c>
      <c r="F28" s="25">
        <v>22687734.059009999</v>
      </c>
      <c r="G28" s="25">
        <v>19470715.003079999</v>
      </c>
      <c r="H28" s="26">
        <f t="shared" si="1"/>
        <v>-14.179552032665081</v>
      </c>
      <c r="I28" s="26">
        <f t="shared" si="2"/>
        <v>13.540012411185891</v>
      </c>
      <c r="J28" s="25">
        <v>32121177.9417</v>
      </c>
      <c r="K28" s="25">
        <v>30305165.68324</v>
      </c>
      <c r="L28" s="26">
        <f t="shared" si="3"/>
        <v>-5.6536290846994026</v>
      </c>
      <c r="M28" s="26">
        <f t="shared" si="4"/>
        <v>13.688732356932586</v>
      </c>
    </row>
    <row r="29" spans="1:13" ht="15.5" x14ac:dyDescent="0.35">
      <c r="A29" s="5" t="s">
        <v>35</v>
      </c>
      <c r="B29" s="23">
        <f>B30+B31+B32+B33+B34+B35+B36+B37+B38+B39+B40+B41</f>
        <v>11079142.365830002</v>
      </c>
      <c r="C29" s="23">
        <f>C30+C31+C32+C33+C34+C35+C36+C37+C38+C39+C40+C41</f>
        <v>11352764.97394</v>
      </c>
      <c r="D29" s="24">
        <f t="shared" si="0"/>
        <v>2.4697092886349865</v>
      </c>
      <c r="E29" s="24">
        <f t="shared" si="5"/>
        <v>61.183841176343954</v>
      </c>
      <c r="F29" s="23">
        <f>F30+F31+F32+F33+F34+F35+F36+F37+F38+F39+F40+F41</f>
        <v>90214197.388770014</v>
      </c>
      <c r="G29" s="23">
        <f>G30+G31+G32+G33+G34+G35+G36+G37+G38+G39+G40+G41</f>
        <v>88711441.666210026</v>
      </c>
      <c r="H29" s="24">
        <f t="shared" si="1"/>
        <v>-1.6657641103694547</v>
      </c>
      <c r="I29" s="24">
        <f t="shared" si="2"/>
        <v>61.690288260326909</v>
      </c>
      <c r="J29" s="23">
        <f>J30+J31+J32+J33+J34+J35+J36+J37+J38+J39+J40+J41</f>
        <v>139907992.69640997</v>
      </c>
      <c r="K29" s="23">
        <f>K30+K31+K32+K33+K34+K35+K36+K37+K38+K39+K40+K41</f>
        <v>135537818.98534998</v>
      </c>
      <c r="L29" s="24">
        <f t="shared" si="3"/>
        <v>-3.1236054687332571</v>
      </c>
      <c r="M29" s="24">
        <f t="shared" si="4"/>
        <v>61.221936475302364</v>
      </c>
    </row>
    <row r="30" spans="1:13" ht="14" x14ac:dyDescent="0.3">
      <c r="A30" s="17" t="s">
        <v>14</v>
      </c>
      <c r="B30" s="25">
        <v>1836867.0798299999</v>
      </c>
      <c r="C30" s="25">
        <v>1674160.01679</v>
      </c>
      <c r="D30" s="26">
        <f t="shared" si="0"/>
        <v>-8.8578572084300333</v>
      </c>
      <c r="E30" s="26">
        <f t="shared" si="5"/>
        <v>9.0226073389340691</v>
      </c>
      <c r="F30" s="25">
        <v>14237444.921429999</v>
      </c>
      <c r="G30" s="25">
        <v>13220253.78476</v>
      </c>
      <c r="H30" s="26">
        <f t="shared" si="1"/>
        <v>-7.1444781158657014</v>
      </c>
      <c r="I30" s="26">
        <f t="shared" si="2"/>
        <v>9.1934168979599349</v>
      </c>
      <c r="J30" s="25">
        <v>21625572.046939999</v>
      </c>
      <c r="K30" s="25">
        <v>20176886.404759999</v>
      </c>
      <c r="L30" s="26">
        <f t="shared" si="3"/>
        <v>-6.6989471494003192</v>
      </c>
      <c r="M30" s="26">
        <f t="shared" si="4"/>
        <v>9.1138256981627119</v>
      </c>
    </row>
    <row r="31" spans="1:13" ht="14" x14ac:dyDescent="0.3">
      <c r="A31" s="6" t="s">
        <v>15</v>
      </c>
      <c r="B31" s="25">
        <v>2264566.8483500001</v>
      </c>
      <c r="C31" s="25">
        <v>2738980.31439</v>
      </c>
      <c r="D31" s="26">
        <f t="shared" si="0"/>
        <v>20.949413190679937</v>
      </c>
      <c r="E31" s="26">
        <f t="shared" si="5"/>
        <v>14.761279470283172</v>
      </c>
      <c r="F31" s="25">
        <v>19563279.806189999</v>
      </c>
      <c r="G31" s="25">
        <v>22801643.205600001</v>
      </c>
      <c r="H31" s="26">
        <f t="shared" si="1"/>
        <v>16.553274458536109</v>
      </c>
      <c r="I31" s="26">
        <f t="shared" si="2"/>
        <v>15.85635308977708</v>
      </c>
      <c r="J31" s="25">
        <v>30118686.00296</v>
      </c>
      <c r="K31" s="25">
        <v>34215464.186970003</v>
      </c>
      <c r="L31" s="26">
        <f t="shared" si="3"/>
        <v>13.602114592938683</v>
      </c>
      <c r="M31" s="26">
        <f t="shared" si="4"/>
        <v>15.45499987095171</v>
      </c>
    </row>
    <row r="32" spans="1:13" ht="14" x14ac:dyDescent="0.3">
      <c r="A32" s="6" t="s">
        <v>16</v>
      </c>
      <c r="B32" s="25">
        <v>77395.488570000001</v>
      </c>
      <c r="C32" s="25">
        <v>304431.42813000001</v>
      </c>
      <c r="D32" s="26">
        <f t="shared" si="0"/>
        <v>293.34518555905021</v>
      </c>
      <c r="E32" s="26">
        <f t="shared" si="5"/>
        <v>1.6406826170144173</v>
      </c>
      <c r="F32" s="25">
        <v>799747.85676</v>
      </c>
      <c r="G32" s="25">
        <v>1182253.6340900001</v>
      </c>
      <c r="H32" s="26">
        <f t="shared" si="1"/>
        <v>47.828296643349177</v>
      </c>
      <c r="I32" s="26">
        <f t="shared" si="2"/>
        <v>0.82214386457898569</v>
      </c>
      <c r="J32" s="25">
        <v>1555482.7663</v>
      </c>
      <c r="K32" s="25">
        <v>1835569.1557700001</v>
      </c>
      <c r="L32" s="26">
        <f t="shared" si="3"/>
        <v>18.006396183754365</v>
      </c>
      <c r="M32" s="26">
        <f t="shared" si="4"/>
        <v>0.82911986552418948</v>
      </c>
    </row>
    <row r="33" spans="1:13" ht="14" x14ac:dyDescent="0.3">
      <c r="A33" s="6" t="s">
        <v>17</v>
      </c>
      <c r="B33" s="25">
        <v>1253655.895</v>
      </c>
      <c r="C33" s="25">
        <v>1402245.5643199999</v>
      </c>
      <c r="D33" s="26">
        <f t="shared" si="0"/>
        <v>11.852508324862132</v>
      </c>
      <c r="E33" s="26">
        <f t="shared" si="5"/>
        <v>7.5571695612943204</v>
      </c>
      <c r="F33" s="25">
        <v>9614063.2005899996</v>
      </c>
      <c r="G33" s="25">
        <v>10592582.305020001</v>
      </c>
      <c r="H33" s="26">
        <f t="shared" si="1"/>
        <v>10.17799741913441</v>
      </c>
      <c r="I33" s="26">
        <f t="shared" si="2"/>
        <v>7.3661237326821967</v>
      </c>
      <c r="J33" s="25">
        <v>14704231.248050001</v>
      </c>
      <c r="K33" s="25">
        <v>16144572.16938</v>
      </c>
      <c r="L33" s="26">
        <f t="shared" si="3"/>
        <v>9.7954180469040839</v>
      </c>
      <c r="M33" s="26">
        <f t="shared" si="4"/>
        <v>7.2924441249976963</v>
      </c>
    </row>
    <row r="34" spans="1:13" ht="14" x14ac:dyDescent="0.3">
      <c r="A34" s="6" t="s">
        <v>18</v>
      </c>
      <c r="B34" s="25">
        <v>848008.80617</v>
      </c>
      <c r="C34" s="25">
        <v>976162.59083999996</v>
      </c>
      <c r="D34" s="26">
        <f t="shared" si="0"/>
        <v>15.11231767141685</v>
      </c>
      <c r="E34" s="26">
        <f t="shared" si="5"/>
        <v>5.2608661464710282</v>
      </c>
      <c r="F34" s="25">
        <v>6528799.2892800001</v>
      </c>
      <c r="G34" s="25">
        <v>7334715.5659800004</v>
      </c>
      <c r="H34" s="26">
        <f t="shared" si="1"/>
        <v>12.344019795849432</v>
      </c>
      <c r="I34" s="26">
        <f t="shared" si="2"/>
        <v>5.100590285471168</v>
      </c>
      <c r="J34" s="25">
        <v>9983722.4487999994</v>
      </c>
      <c r="K34" s="25">
        <v>11167714.982620001</v>
      </c>
      <c r="L34" s="26">
        <f t="shared" si="3"/>
        <v>11.85922925934617</v>
      </c>
      <c r="M34" s="26">
        <f t="shared" si="4"/>
        <v>5.0444159597561837</v>
      </c>
    </row>
    <row r="35" spans="1:13" ht="14" x14ac:dyDescent="0.3">
      <c r="A35" s="6" t="s">
        <v>19</v>
      </c>
      <c r="B35" s="25">
        <v>1131631.90488</v>
      </c>
      <c r="C35" s="25">
        <v>1067447.73749</v>
      </c>
      <c r="D35" s="26">
        <f t="shared" si="0"/>
        <v>-5.6718237717772961</v>
      </c>
      <c r="E35" s="26">
        <f t="shared" si="5"/>
        <v>5.7528322822285727</v>
      </c>
      <c r="F35" s="25">
        <v>9920799.71318</v>
      </c>
      <c r="G35" s="25">
        <v>8563125.9348900001</v>
      </c>
      <c r="H35" s="26">
        <f t="shared" si="1"/>
        <v>-13.685124360350711</v>
      </c>
      <c r="I35" s="26">
        <f t="shared" si="2"/>
        <v>5.954831726447515</v>
      </c>
      <c r="J35" s="25">
        <v>14643022.50547</v>
      </c>
      <c r="K35" s="25">
        <v>13022595.207140001</v>
      </c>
      <c r="L35" s="26">
        <f t="shared" si="3"/>
        <v>-11.066207797773158</v>
      </c>
      <c r="M35" s="26">
        <f t="shared" si="4"/>
        <v>5.8822585643146379</v>
      </c>
    </row>
    <row r="36" spans="1:13" ht="14" x14ac:dyDescent="0.3">
      <c r="A36" s="6" t="s">
        <v>20</v>
      </c>
      <c r="B36" s="25">
        <v>1804277.5189499999</v>
      </c>
      <c r="C36" s="25">
        <v>1351817.0248</v>
      </c>
      <c r="D36" s="26">
        <f t="shared" si="0"/>
        <v>-25.077100911466744</v>
      </c>
      <c r="E36" s="26">
        <f t="shared" si="5"/>
        <v>7.2853933235382193</v>
      </c>
      <c r="F36" s="25">
        <v>15229098.070180001</v>
      </c>
      <c r="G36" s="25">
        <v>9685966.15429</v>
      </c>
      <c r="H36" s="26">
        <f t="shared" si="1"/>
        <v>-36.398294175700215</v>
      </c>
      <c r="I36" s="26">
        <f t="shared" si="2"/>
        <v>6.7356592668870796</v>
      </c>
      <c r="J36" s="25">
        <v>24340070.22515</v>
      </c>
      <c r="K36" s="25">
        <v>15483839.413589999</v>
      </c>
      <c r="L36" s="26">
        <f t="shared" si="3"/>
        <v>-36.385395480120977</v>
      </c>
      <c r="M36" s="26">
        <f t="shared" si="4"/>
        <v>6.9939935589125275</v>
      </c>
    </row>
    <row r="37" spans="1:13" ht="14" x14ac:dyDescent="0.3">
      <c r="A37" s="7" t="s">
        <v>21</v>
      </c>
      <c r="B37" s="25">
        <v>473865.71408000001</v>
      </c>
      <c r="C37" s="25">
        <v>395718.77431000001</v>
      </c>
      <c r="D37" s="26">
        <f t="shared" si="0"/>
        <v>-16.491368218466825</v>
      </c>
      <c r="E37" s="26">
        <f t="shared" si="5"/>
        <v>2.1326606067735634</v>
      </c>
      <c r="F37" s="25">
        <v>3718156.1764699998</v>
      </c>
      <c r="G37" s="25">
        <v>3156707.43524</v>
      </c>
      <c r="H37" s="26">
        <f t="shared" si="1"/>
        <v>-15.100192530455692</v>
      </c>
      <c r="I37" s="26">
        <f t="shared" si="2"/>
        <v>2.1951868662692262</v>
      </c>
      <c r="J37" s="25">
        <v>5328067.5636</v>
      </c>
      <c r="K37" s="25">
        <v>4885648.3217399996</v>
      </c>
      <c r="L37" s="26">
        <f t="shared" si="3"/>
        <v>-8.3035591530876207</v>
      </c>
      <c r="M37" s="26">
        <f t="shared" si="4"/>
        <v>2.2068294549328993</v>
      </c>
    </row>
    <row r="38" spans="1:13" ht="14" x14ac:dyDescent="0.3">
      <c r="A38" s="6" t="s">
        <v>22</v>
      </c>
      <c r="B38" s="25">
        <v>500628.32678</v>
      </c>
      <c r="C38" s="25">
        <v>460344.14483</v>
      </c>
      <c r="D38" s="26">
        <f t="shared" si="0"/>
        <v>-8.0467244450797519</v>
      </c>
      <c r="E38" s="26">
        <f t="shared" si="5"/>
        <v>2.4809483071650043</v>
      </c>
      <c r="F38" s="25">
        <v>3567763.6847799998</v>
      </c>
      <c r="G38" s="25">
        <v>4007905.9702900001</v>
      </c>
      <c r="H38" s="26">
        <f t="shared" si="1"/>
        <v>12.33664346625976</v>
      </c>
      <c r="I38" s="26">
        <f t="shared" si="2"/>
        <v>2.7871137023991328</v>
      </c>
      <c r="J38" s="25">
        <v>6971761.0380600002</v>
      </c>
      <c r="K38" s="25">
        <v>6297469.6114800004</v>
      </c>
      <c r="L38" s="26">
        <f t="shared" si="3"/>
        <v>-9.6717518414491117</v>
      </c>
      <c r="M38" s="26">
        <f t="shared" si="4"/>
        <v>2.844543961201325</v>
      </c>
    </row>
    <row r="39" spans="1:13" ht="14" x14ac:dyDescent="0.3">
      <c r="A39" s="6" t="s">
        <v>23</v>
      </c>
      <c r="B39" s="25">
        <v>333532.23485000001</v>
      </c>
      <c r="C39" s="25">
        <v>376127.08672000002</v>
      </c>
      <c r="D39" s="26">
        <f>(C39-B39)/B39*100</f>
        <v>12.770835145561346</v>
      </c>
      <c r="E39" s="26">
        <f t="shared" si="5"/>
        <v>2.0270744606114008</v>
      </c>
      <c r="F39" s="25">
        <v>2583059.8983100001</v>
      </c>
      <c r="G39" s="25">
        <v>3410444.07418</v>
      </c>
      <c r="H39" s="26">
        <f t="shared" si="1"/>
        <v>32.03116491457773</v>
      </c>
      <c r="I39" s="26">
        <f t="shared" si="2"/>
        <v>2.3716363310103374</v>
      </c>
      <c r="J39" s="25">
        <v>3938509.82755</v>
      </c>
      <c r="K39" s="25">
        <v>5191895.8421999998</v>
      </c>
      <c r="L39" s="26">
        <f t="shared" si="3"/>
        <v>31.823864088963933</v>
      </c>
      <c r="M39" s="26">
        <f t="shared" si="4"/>
        <v>2.3451603383990669</v>
      </c>
    </row>
    <row r="40" spans="1:13" ht="14" x14ac:dyDescent="0.3">
      <c r="A40" s="6" t="s">
        <v>24</v>
      </c>
      <c r="B40" s="25">
        <v>544491.95169999998</v>
      </c>
      <c r="C40" s="25">
        <v>605330.29131999996</v>
      </c>
      <c r="D40" s="26">
        <f>(C40-B40)/B40*100</f>
        <v>11.173413937534239</v>
      </c>
      <c r="E40" s="26">
        <f t="shared" si="5"/>
        <v>3.2623270620301876</v>
      </c>
      <c r="F40" s="25">
        <v>4363578.8387599997</v>
      </c>
      <c r="G40" s="25">
        <v>4755843.6018700004</v>
      </c>
      <c r="H40" s="26">
        <f t="shared" si="1"/>
        <v>8.9895193281639134</v>
      </c>
      <c r="I40" s="26">
        <f t="shared" si="2"/>
        <v>3.3072324968442377</v>
      </c>
      <c r="J40" s="25">
        <v>6556392.3638000004</v>
      </c>
      <c r="K40" s="25">
        <v>7068996.4370299997</v>
      </c>
      <c r="L40" s="26">
        <f t="shared" si="3"/>
        <v>7.8183861609664342</v>
      </c>
      <c r="M40" s="26">
        <f t="shared" si="4"/>
        <v>3.1930398028521281</v>
      </c>
    </row>
    <row r="41" spans="1:13" ht="14" x14ac:dyDescent="0.3">
      <c r="A41" s="6" t="s">
        <v>25</v>
      </c>
      <c r="B41" s="25">
        <v>10220.596670000001</v>
      </c>
      <c r="C41" s="25">
        <v>0</v>
      </c>
      <c r="D41" s="26">
        <f t="shared" si="0"/>
        <v>-100</v>
      </c>
      <c r="E41" s="26">
        <f t="shared" si="5"/>
        <v>0</v>
      </c>
      <c r="F41" s="25">
        <v>88405.932839999994</v>
      </c>
      <c r="G41" s="25">
        <v>0</v>
      </c>
      <c r="H41" s="26">
        <f t="shared" si="1"/>
        <v>-100</v>
      </c>
      <c r="I41" s="26">
        <f t="shared" si="2"/>
        <v>0</v>
      </c>
      <c r="J41" s="25">
        <v>142474.65973000001</v>
      </c>
      <c r="K41" s="25">
        <v>47167.252670000002</v>
      </c>
      <c r="L41" s="26">
        <f t="shared" si="3"/>
        <v>-66.894286493201378</v>
      </c>
      <c r="M41" s="26">
        <f t="shared" si="4"/>
        <v>2.1305275297290996E-2</v>
      </c>
    </row>
    <row r="42" spans="1:13" ht="15.5" x14ac:dyDescent="0.35">
      <c r="A42" s="11" t="s">
        <v>36</v>
      </c>
      <c r="B42" s="23">
        <f>B43</f>
        <v>593089.54356999998</v>
      </c>
      <c r="C42" s="23">
        <f>C43</f>
        <v>496750.43700999999</v>
      </c>
      <c r="D42" s="24">
        <f t="shared" si="0"/>
        <v>-16.243602269583675</v>
      </c>
      <c r="E42" s="24">
        <f t="shared" si="5"/>
        <v>2.6771539719236612</v>
      </c>
      <c r="F42" s="23">
        <f>F43</f>
        <v>4436483.3115699999</v>
      </c>
      <c r="G42" s="23">
        <f>G43</f>
        <v>3774739.1164199999</v>
      </c>
      <c r="H42" s="24">
        <f t="shared" si="1"/>
        <v>-14.915962682068997</v>
      </c>
      <c r="I42" s="24">
        <f t="shared" si="2"/>
        <v>2.6249685477513678</v>
      </c>
      <c r="J42" s="23">
        <f>J43</f>
        <v>6563169.31415</v>
      </c>
      <c r="K42" s="23">
        <f>K43</f>
        <v>5793332.3078100001</v>
      </c>
      <c r="L42" s="24">
        <f t="shared" si="3"/>
        <v>-11.729653304543795</v>
      </c>
      <c r="M42" s="24">
        <f t="shared" si="4"/>
        <v>2.6168269873620824</v>
      </c>
    </row>
    <row r="43" spans="1:13" ht="14" x14ac:dyDescent="0.3">
      <c r="A43" s="6" t="s">
        <v>26</v>
      </c>
      <c r="B43" s="25">
        <v>593089.54356999998</v>
      </c>
      <c r="C43" s="25">
        <v>496750.43700999999</v>
      </c>
      <c r="D43" s="26">
        <f t="shared" si="0"/>
        <v>-16.243602269583675</v>
      </c>
      <c r="E43" s="26">
        <f t="shared" si="5"/>
        <v>2.6771539719236612</v>
      </c>
      <c r="F43" s="25">
        <v>4436483.3115699999</v>
      </c>
      <c r="G43" s="25">
        <v>3774739.1164199999</v>
      </c>
      <c r="H43" s="26">
        <f t="shared" si="1"/>
        <v>-14.915962682068997</v>
      </c>
      <c r="I43" s="26">
        <f t="shared" si="2"/>
        <v>2.6249685477513678</v>
      </c>
      <c r="J43" s="25">
        <v>6563169.31415</v>
      </c>
      <c r="K43" s="25">
        <v>5793332.3078100001</v>
      </c>
      <c r="L43" s="26">
        <f t="shared" si="3"/>
        <v>-11.729653304543795</v>
      </c>
      <c r="M43" s="26">
        <f t="shared" si="4"/>
        <v>2.6168269873620824</v>
      </c>
    </row>
    <row r="44" spans="1:13" ht="15.5" x14ac:dyDescent="0.35">
      <c r="A44" s="5" t="s">
        <v>37</v>
      </c>
      <c r="B44" s="23">
        <f>B8+B22+B42</f>
        <v>18602684.092130002</v>
      </c>
      <c r="C44" s="23">
        <f>C8+C22+C42</f>
        <v>18555168.743360002</v>
      </c>
      <c r="D44" s="24">
        <f t="shared" si="0"/>
        <v>-0.25542200541964666</v>
      </c>
      <c r="E44" s="24">
        <f t="shared" si="5"/>
        <v>100</v>
      </c>
      <c r="F44" s="27">
        <f>F8+F22+F42</f>
        <v>148809655.45269001</v>
      </c>
      <c r="G44" s="27">
        <f>G8+G22+G42</f>
        <v>143801308.38724002</v>
      </c>
      <c r="H44" s="28">
        <f t="shared" si="1"/>
        <v>-3.3656062506254849</v>
      </c>
      <c r="I44" s="28">
        <f t="shared" si="2"/>
        <v>100</v>
      </c>
      <c r="J44" s="27">
        <f>J8+J22+J42</f>
        <v>227321273.73613</v>
      </c>
      <c r="K44" s="27">
        <f>K8+K22+K42</f>
        <v>221387670.47989002</v>
      </c>
      <c r="L44" s="28">
        <f t="shared" si="3"/>
        <v>-2.610227876484446</v>
      </c>
      <c r="M44" s="28">
        <f t="shared" si="4"/>
        <v>100</v>
      </c>
    </row>
    <row r="45" spans="1:13" ht="15.5" x14ac:dyDescent="0.3">
      <c r="A45" s="12" t="s">
        <v>38</v>
      </c>
      <c r="B45" s="29">
        <f>B46-B44</f>
        <v>2673165.5698699988</v>
      </c>
      <c r="C45" s="29">
        <f>C46-C44</f>
        <v>3064074.5946399979</v>
      </c>
      <c r="D45" s="30">
        <f t="shared" si="0"/>
        <v>14.623449784631552</v>
      </c>
      <c r="E45" s="30">
        <f t="shared" ref="E45:E46" si="6">C45/C$46*100</f>
        <v>14.172903957532569</v>
      </c>
      <c r="F45" s="29">
        <f>F46-F44</f>
        <v>16692745.539310008</v>
      </c>
      <c r="G45" s="29">
        <f>G46-G44</f>
        <v>21105425.581759989</v>
      </c>
      <c r="H45" s="31">
        <f t="shared" si="1"/>
        <v>26.434716997623259</v>
      </c>
      <c r="I45" s="30">
        <f t="shared" ref="I45:I46" si="7">G45/G$46*100</f>
        <v>12.798401298595541</v>
      </c>
      <c r="J45" s="29">
        <f>J46-J44</f>
        <v>23299105.02087</v>
      </c>
      <c r="K45" s="29">
        <f>K46-K44</f>
        <v>32186410.160109967</v>
      </c>
      <c r="L45" s="31">
        <f t="shared" si="3"/>
        <v>38.144405681159121</v>
      </c>
      <c r="M45" s="30">
        <f t="shared" ref="M45:M46" si="8">K45/K$46*100</f>
        <v>12.693099420443183</v>
      </c>
    </row>
    <row r="46" spans="1:13" s="9" customFormat="1" ht="22.5" customHeight="1" x14ac:dyDescent="0.4">
      <c r="A46" s="8" t="s">
        <v>42</v>
      </c>
      <c r="B46" s="16">
        <v>21275849.662</v>
      </c>
      <c r="C46" s="16">
        <v>21619243.338</v>
      </c>
      <c r="D46" s="18">
        <f t="shared" si="0"/>
        <v>1.6140068737810349</v>
      </c>
      <c r="E46" s="32">
        <f t="shared" si="6"/>
        <v>100</v>
      </c>
      <c r="F46" s="16">
        <v>165502400.99200001</v>
      </c>
      <c r="G46" s="16">
        <v>164906733.96900001</v>
      </c>
      <c r="H46" s="18">
        <f t="shared" si="1"/>
        <v>-0.35991442989929495</v>
      </c>
      <c r="I46" s="32">
        <f t="shared" si="7"/>
        <v>100</v>
      </c>
      <c r="J46" s="16">
        <v>250620378.757</v>
      </c>
      <c r="K46" s="16">
        <v>253574080.63999999</v>
      </c>
      <c r="L46" s="18">
        <f t="shared" si="3"/>
        <v>1.1785561484063825</v>
      </c>
      <c r="M46" s="32">
        <f t="shared" si="8"/>
        <v>100</v>
      </c>
    </row>
    <row r="47" spans="1:13" ht="20.25" customHeight="1" x14ac:dyDescent="0.25">
      <c r="C47" s="14"/>
    </row>
    <row r="49" spans="1:4" x14ac:dyDescent="0.25">
      <c r="A49" s="1" t="s">
        <v>52</v>
      </c>
    </row>
    <row r="50" spans="1:4" ht="25" x14ac:dyDescent="0.25">
      <c r="A50" s="15" t="s">
        <v>41</v>
      </c>
    </row>
    <row r="51" spans="1:4" x14ac:dyDescent="0.25">
      <c r="D51" s="1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2023-09-04T12:23:45Z</dcterms:modified>
</cp:coreProperties>
</file>